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34\1 výzva\"/>
    </mc:Choice>
  </mc:AlternateContent>
  <xr:revisionPtr revIDLastSave="0" documentId="13_ncr:1_{2D601CC9-ACD1-41CA-8727-07C9CAA119C0}" xr6:coauthVersionLast="47" xr6:coauthVersionMax="47" xr10:uidLastSave="{00000000-0000-0000-0000-000000000000}"/>
  <bookViews>
    <workbookView xWindow="2955" yWindow="1425" windowWidth="24570" windowHeight="14625" xr2:uid="{00000000-000D-0000-FFFF-FFFF00000000}"/>
  </bookViews>
  <sheets>
    <sheet name="Tonery" sheetId="1" r:id="rId1"/>
  </sheets>
  <definedNames>
    <definedName name="_xlnm.Print_Area" localSheetId="0">Tonery!$B$1:$U$15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10" i="1" l="1"/>
  <c r="S11" i="1"/>
  <c r="R12" i="1"/>
  <c r="O12" i="1"/>
  <c r="H12" i="1"/>
  <c r="O11" i="1"/>
  <c r="H11" i="1"/>
  <c r="O10" i="1"/>
  <c r="H10" i="1"/>
  <c r="R9" i="1"/>
  <c r="S9" i="1"/>
  <c r="O9" i="1"/>
  <c r="H9" i="1"/>
  <c r="R11" i="1" l="1"/>
  <c r="S10" i="1"/>
  <c r="S12" i="1"/>
  <c r="H7" i="1"/>
  <c r="H8" i="1"/>
  <c r="S8" i="1" l="1"/>
  <c r="R8" i="1"/>
  <c r="O8" i="1"/>
  <c r="O7" i="1" l="1"/>
  <c r="P15" i="1" s="1"/>
  <c r="S7" i="1" l="1"/>
  <c r="R7" i="1"/>
  <c r="Q15" i="1" s="1"/>
</calcChain>
</file>

<file path=xl/sharedStrings.xml><?xml version="1.0" encoding="utf-8"?>
<sst xmlns="http://schemas.openxmlformats.org/spreadsheetml/2006/main" count="59" uniqueCount="47">
  <si>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</si>
  <si>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</si>
  <si>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</si>
  <si>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</si>
  <si>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</si>
  <si>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</si>
  <si>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</si>
  <si>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</si>
  <si>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</si>
  <si>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</si>
  <si>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</si>
  <si>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</si>
  <si>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</si>
  <si>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</si>
  <si>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</si>
  <si>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</si>
  <si>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</si>
  <si>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</si>
  <si>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</si>
  <si>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</si>
  <si>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</si>
  <si>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</si>
  <si>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</si>
  <si>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</si>
  <si>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</si>
  <si>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</si>
  <si>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</si>
  <si>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</si>
  <si>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</si>
  <si>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034 - 2025 (originální)</t>
  </si>
  <si>
    <t>ks</t>
  </si>
  <si>
    <t>Samostatná faktua</t>
  </si>
  <si>
    <t>NE</t>
  </si>
  <si>
    <t>U3V - Mgr. Markéta Brůžková,
Tel.: 735 713 912</t>
  </si>
  <si>
    <t>Jungmannova 1, 
Plzeň 301 00, 
Univerzita třetího věku, 
místnost  JJ 113b</t>
  </si>
  <si>
    <t>VYZ - Petra Kydlíčková,
Tel.: 792 335 571</t>
  </si>
  <si>
    <t>Univerzitní 8, 
301 00 Plzeň, 
Oddělení výzkumu a vývoje,
místnost UR 118</t>
  </si>
  <si>
    <t>Originální toner. Výtěžnost 30 000 stran.</t>
  </si>
  <si>
    <t xml:space="preserve">Originální toner. Výtěžnost 20 000 stran. </t>
  </si>
  <si>
    <r>
      <t xml:space="preserve">Toner do tiskárny Triumph Adler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</si>
  <si>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4006ci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</si>
  <si>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t>Originální toner. Výtěžnost 3 500 stran.</t>
  </si>
  <si>
    <t>Originální toner. Výtěžnost 2 000 stran.</t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</si>
  <si>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</si>
  <si>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tiskárny OKI MC352 -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</si>
  <si>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</si>
  <si>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žlutý (yellow)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</si>
</sst>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5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zoomScaleNormal="100" workbookViewId="0">
      <selection activeCell="Q7" sqref="Q7:Q12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22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8.425781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39.75" customHeight="1" thickTop="1" x14ac:dyDescent="0.25">
      <c r="B7" s="36">
        <v>1</v>
      </c>
      <c r="C7" s="37" t="s">
        <v>39</v>
      </c>
      <c r="D7" s="38">
        <v>2</v>
      </c>
      <c r="E7" s="39" t="s">
        <v>30</v>
      </c>
      <c r="F7" s="37" t="s">
        <v>37</v>
      </c>
      <c r="G7" s="125"/>
      <c r="H7" s="40" t="str">
        <f t="shared" ref="H7:H12" si="0">IF(P7&gt;1999,"ANO","NE")</f>
        <v>ANO</v>
      </c>
      <c r="I7" s="41" t="s">
        <v>31</v>
      </c>
      <c r="J7" s="42" t="s">
        <v>32</v>
      </c>
      <c r="K7" s="43"/>
      <c r="L7" s="41" t="s">
        <v>33</v>
      </c>
      <c r="M7" s="41" t="s">
        <v>34</v>
      </c>
      <c r="N7" s="44" t="s">
        <v>28</v>
      </c>
      <c r="O7" s="45">
        <f>D7*P7</f>
        <v>4000</v>
      </c>
      <c r="P7" s="46">
        <v>2000</v>
      </c>
      <c r="Q7" s="130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39.75" customHeight="1" thickBot="1" x14ac:dyDescent="0.3">
      <c r="B8" s="50">
        <v>2</v>
      </c>
      <c r="C8" s="51" t="s">
        <v>40</v>
      </c>
      <c r="D8" s="52">
        <v>1</v>
      </c>
      <c r="E8" s="53" t="s">
        <v>30</v>
      </c>
      <c r="F8" s="51" t="s">
        <v>38</v>
      </c>
      <c r="G8" s="126"/>
      <c r="H8" s="54" t="str">
        <f t="shared" si="0"/>
        <v>ANO</v>
      </c>
      <c r="I8" s="55"/>
      <c r="J8" s="56"/>
      <c r="K8" s="57"/>
      <c r="L8" s="58"/>
      <c r="M8" s="58"/>
      <c r="N8" s="59"/>
      <c r="O8" s="60">
        <f t="shared" ref="O8:O12" si="2">D8*P8</f>
        <v>3500</v>
      </c>
      <c r="P8" s="61">
        <v>3500</v>
      </c>
      <c r="Q8" s="131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39.75" customHeight="1" x14ac:dyDescent="0.25">
      <c r="B9" s="65">
        <v>3</v>
      </c>
      <c r="C9" s="66" t="s">
        <v>44</v>
      </c>
      <c r="D9" s="67">
        <v>2</v>
      </c>
      <c r="E9" s="68" t="s">
        <v>30</v>
      </c>
      <c r="F9" s="66" t="s">
        <v>41</v>
      </c>
      <c r="G9" s="127"/>
      <c r="H9" s="69" t="str">
        <f t="shared" si="0"/>
        <v>NE</v>
      </c>
      <c r="I9" s="70" t="s">
        <v>31</v>
      </c>
      <c r="J9" s="70" t="s">
        <v>32</v>
      </c>
      <c r="K9" s="71"/>
      <c r="L9" s="70" t="s">
        <v>35</v>
      </c>
      <c r="M9" s="70" t="s">
        <v>36</v>
      </c>
      <c r="N9" s="72" t="s">
        <v>28</v>
      </c>
      <c r="O9" s="73">
        <f t="shared" si="2"/>
        <v>3400</v>
      </c>
      <c r="P9" s="74">
        <v>1700</v>
      </c>
      <c r="Q9" s="132"/>
      <c r="R9" s="75">
        <f t="shared" ref="R9" si="5">D9*Q9</f>
        <v>0</v>
      </c>
      <c r="S9" s="76" t="str">
        <f t="shared" ref="S9" si="6">IF(ISNUMBER(Q9), IF(Q9&gt;P9,"NEVYHOVUJE","VYHOVUJE")," ")</f>
        <v xml:space="preserve"> </v>
      </c>
      <c r="T9" s="77"/>
      <c r="U9" s="77" t="s">
        <v>10</v>
      </c>
    </row>
    <row r="10" spans="2:21" ht="39.75" customHeight="1" x14ac:dyDescent="0.25">
      <c r="B10" s="78">
        <v>4</v>
      </c>
      <c r="C10" s="79" t="s">
        <v>45</v>
      </c>
      <c r="D10" s="80">
        <v>2</v>
      </c>
      <c r="E10" s="81" t="s">
        <v>30</v>
      </c>
      <c r="F10" s="79" t="s">
        <v>42</v>
      </c>
      <c r="G10" s="128"/>
      <c r="H10" s="82" t="str">
        <f t="shared" si="0"/>
        <v>ANO</v>
      </c>
      <c r="I10" s="55"/>
      <c r="J10" s="55"/>
      <c r="K10" s="83"/>
      <c r="L10" s="56"/>
      <c r="M10" s="56"/>
      <c r="N10" s="59"/>
      <c r="O10" s="84">
        <f t="shared" si="2"/>
        <v>4200</v>
      </c>
      <c r="P10" s="85">
        <v>2100</v>
      </c>
      <c r="Q10" s="133"/>
      <c r="R10" s="86">
        <f t="shared" ref="R10" si="7">D10*Q10</f>
        <v>0</v>
      </c>
      <c r="S10" s="87" t="str">
        <f t="shared" ref="S10" si="8">IF(ISNUMBER(Q10), IF(Q10&gt;P10,"NEVYHOVUJE","VYHOVUJE")," ")</f>
        <v xml:space="preserve"> </v>
      </c>
      <c r="T10" s="64"/>
      <c r="U10" s="64"/>
    </row>
    <row r="11" spans="2:21" ht="39.75" customHeight="1" x14ac:dyDescent="0.25">
      <c r="B11" s="78">
        <v>5</v>
      </c>
      <c r="C11" s="79" t="s">
        <v>46</v>
      </c>
      <c r="D11" s="80">
        <v>3</v>
      </c>
      <c r="E11" s="81" t="s">
        <v>30</v>
      </c>
      <c r="F11" s="79" t="s">
        <v>42</v>
      </c>
      <c r="G11" s="128"/>
      <c r="H11" s="82" t="str">
        <f t="shared" si="0"/>
        <v>ANO</v>
      </c>
      <c r="I11" s="55"/>
      <c r="J11" s="55"/>
      <c r="K11" s="83"/>
      <c r="L11" s="56"/>
      <c r="M11" s="56"/>
      <c r="N11" s="59"/>
      <c r="O11" s="84">
        <f t="shared" si="2"/>
        <v>6300</v>
      </c>
      <c r="P11" s="85">
        <v>2100</v>
      </c>
      <c r="Q11" s="133"/>
      <c r="R11" s="86">
        <f t="shared" ref="R11" si="9">D11*Q11</f>
        <v>0</v>
      </c>
      <c r="S11" s="87" t="str">
        <f t="shared" ref="S11" si="10">IF(ISNUMBER(Q11), IF(Q11&gt;P11,"NEVYHOVUJE","VYHOVUJE")," ")</f>
        <v xml:space="preserve"> </v>
      </c>
      <c r="T11" s="64"/>
      <c r="U11" s="64"/>
    </row>
    <row r="12" spans="2:21" ht="39.75" customHeight="1" thickBot="1" x14ac:dyDescent="0.3">
      <c r="B12" s="88">
        <v>6</v>
      </c>
      <c r="C12" s="89" t="s">
        <v>43</v>
      </c>
      <c r="D12" s="90">
        <v>1</v>
      </c>
      <c r="E12" s="91" t="s">
        <v>30</v>
      </c>
      <c r="F12" s="89" t="s">
        <v>42</v>
      </c>
      <c r="G12" s="129"/>
      <c r="H12" s="92" t="str">
        <f t="shared" si="0"/>
        <v>ANO</v>
      </c>
      <c r="I12" s="93"/>
      <c r="J12" s="93"/>
      <c r="K12" s="94"/>
      <c r="L12" s="95"/>
      <c r="M12" s="95"/>
      <c r="N12" s="96"/>
      <c r="O12" s="97">
        <f t="shared" si="2"/>
        <v>2100</v>
      </c>
      <c r="P12" s="98">
        <v>2100</v>
      </c>
      <c r="Q12" s="134"/>
      <c r="R12" s="99">
        <f t="shared" ref="R12" si="11">D12*Q12</f>
        <v>0</v>
      </c>
      <c r="S12" s="100" t="str">
        <f t="shared" ref="S12" si="12">IF(ISNUMBER(Q12), IF(Q12&gt;P12,"NEVYHOVUJE","VYHOVUJE")," ")</f>
        <v xml:space="preserve"> </v>
      </c>
      <c r="T12" s="101"/>
      <c r="U12" s="101"/>
    </row>
    <row r="13" spans="2:21" ht="16.5" thickTop="1" thickBot="1" x14ac:dyDescent="0.3">
      <c r="C13" s="6"/>
      <c r="D13" s="6"/>
      <c r="E13" s="6"/>
      <c r="F13" s="6"/>
      <c r="G13" s="6"/>
      <c r="H13" s="6"/>
      <c r="I13" s="6"/>
      <c r="J13" s="6"/>
      <c r="N13" s="6"/>
      <c r="O13" s="6"/>
      <c r="R13" s="102"/>
    </row>
    <row r="14" spans="2:21" ht="60.75" customHeight="1" thickTop="1" thickBot="1" x14ac:dyDescent="0.3">
      <c r="B14" s="103" t="s">
        <v>14</v>
      </c>
      <c r="C14" s="104"/>
      <c r="D14" s="104"/>
      <c r="E14" s="104"/>
      <c r="F14" s="104"/>
      <c r="G14" s="104"/>
      <c r="H14" s="105"/>
      <c r="I14" s="106"/>
      <c r="J14" s="106"/>
      <c r="K14" s="106"/>
      <c r="L14" s="12"/>
      <c r="M14" s="12"/>
      <c r="N14" s="107"/>
      <c r="O14" s="107"/>
      <c r="P14" s="108" t="s">
        <v>11</v>
      </c>
      <c r="Q14" s="109" t="s">
        <v>12</v>
      </c>
      <c r="R14" s="110"/>
      <c r="S14" s="111"/>
      <c r="T14" s="28"/>
      <c r="U14" s="112"/>
    </row>
    <row r="15" spans="2:21" ht="33.75" customHeight="1" thickTop="1" thickBot="1" x14ac:dyDescent="0.3">
      <c r="B15" s="113" t="s">
        <v>15</v>
      </c>
      <c r="C15" s="114"/>
      <c r="D15" s="114"/>
      <c r="E15" s="114"/>
      <c r="F15" s="114"/>
      <c r="G15" s="114"/>
      <c r="H15" s="115"/>
      <c r="I15" s="116"/>
      <c r="L15" s="8"/>
      <c r="M15" s="8"/>
      <c r="N15" s="117"/>
      <c r="O15" s="117"/>
      <c r="P15" s="118">
        <f>SUM(O7:O12)</f>
        <v>23500</v>
      </c>
      <c r="Q15" s="119">
        <f>SUM(R7:R12)</f>
        <v>0</v>
      </c>
      <c r="R15" s="120"/>
      <c r="S15" s="121"/>
    </row>
    <row r="16" spans="2:21" ht="14.25" customHeight="1" thickTop="1" x14ac:dyDescent="0.25"/>
    <row r="17" spans="2:3" ht="14.25" customHeight="1" x14ac:dyDescent="0.25">
      <c r="B17" s="123"/>
    </row>
    <row r="18" spans="2:3" ht="14.25" customHeight="1" x14ac:dyDescent="0.25">
      <c r="B18" s="124"/>
      <c r="C18" s="123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teYJOGUyl08EDeRfMoCozeO7BB5RoOWvto60BFf1yaG7tZa8PHe0qlL8I4N7Ao9M1OCv5Ai6BtkLsaiT9EFrdg==" saltValue="sxROZiLlw2HvrS7yPyROPg==" spinCount="100000" sheet="1" objects="1" scenarios="1"/>
  <mergeCells count="19">
    <mergeCell ref="B1:C1"/>
    <mergeCell ref="B15:G15"/>
    <mergeCell ref="Q15:S15"/>
    <mergeCell ref="B14:G14"/>
    <mergeCell ref="Q14:S14"/>
    <mergeCell ref="L9:L12"/>
    <mergeCell ref="M9:M12"/>
    <mergeCell ref="L7:L8"/>
    <mergeCell ref="M7:M8"/>
    <mergeCell ref="N7:N8"/>
    <mergeCell ref="N9:N12"/>
    <mergeCell ref="I9:I12"/>
    <mergeCell ref="I7:I8"/>
    <mergeCell ref="J9:J12"/>
    <mergeCell ref="J7:J8"/>
    <mergeCell ref="T7:T8"/>
    <mergeCell ref="T9:T12"/>
    <mergeCell ref="U9:U12"/>
    <mergeCell ref="U7:U8"/>
  </mergeCells>
  <conditionalFormatting sqref="B7:B1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2">
    <cfRule type="containsBlanks" dxfId="9" priority="2">
      <formula>LEN(TRIM(D7))=0</formula>
    </cfRule>
  </conditionalFormatting>
  <conditionalFormatting sqref="G7:G12 Q7:Q1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2025-09-19T08:21:03Z</cp:lastPrinted>
  <dcterms:created xsi:type="dcterms:W3CDTF">2014-03-05T12:43:32Z</dcterms:created>
  <dcterms:modified xsi:type="dcterms:W3CDTF">2025-09-22T06:07:48Z</dcterms:modified>
</cp:coreProperties>
</file>